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th\Google Drive\Etheredge Audio Engineering\Desktop Monitors 2022\"/>
    </mc:Choice>
  </mc:AlternateContent>
  <xr:revisionPtr revIDLastSave="0" documentId="8_{5E087D59-F050-4D6C-A63A-A011F8AC4A59}" xr6:coauthVersionLast="46" xr6:coauthVersionMax="46" xr10:uidLastSave="{00000000-0000-0000-0000-000000000000}"/>
  <bookViews>
    <workbookView xWindow="-120" yWindow="-120" windowWidth="29040" windowHeight="15840" xr2:uid="{C8362EC2-5C03-4544-A785-1762E6C647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29" i="1"/>
  <c r="J45" i="1"/>
  <c r="J30" i="1"/>
  <c r="J31" i="1"/>
  <c r="J32" i="1"/>
  <c r="J33" i="1"/>
  <c r="J34" i="1"/>
  <c r="J35" i="1"/>
  <c r="J36" i="1"/>
  <c r="J37" i="1"/>
  <c r="J38" i="1"/>
  <c r="J39" i="1"/>
  <c r="J41" i="1"/>
  <c r="J42" i="1"/>
  <c r="J43" i="1"/>
  <c r="J44" i="1"/>
  <c r="J29" i="1"/>
  <c r="J6" i="1"/>
  <c r="J7" i="1"/>
  <c r="J8" i="1"/>
  <c r="J9" i="1"/>
  <c r="J10" i="1"/>
  <c r="J11" i="1"/>
  <c r="J12" i="1"/>
  <c r="J13" i="1"/>
  <c r="J14" i="1"/>
  <c r="J15" i="1"/>
  <c r="J17" i="1"/>
  <c r="J18" i="1"/>
  <c r="J19" i="1"/>
  <c r="J20" i="1"/>
  <c r="J21" i="1"/>
  <c r="J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5" i="1"/>
  <c r="AB5" i="1"/>
  <c r="AA5" i="1"/>
  <c r="P45" i="1"/>
  <c r="I45" i="1"/>
  <c r="P44" i="1"/>
  <c r="I44" i="1"/>
  <c r="P43" i="1"/>
  <c r="I43" i="1"/>
  <c r="P42" i="1"/>
  <c r="I42" i="1"/>
  <c r="P41" i="1"/>
  <c r="I41" i="1"/>
  <c r="P40" i="1"/>
  <c r="P39" i="1"/>
  <c r="I39" i="1"/>
  <c r="P38" i="1"/>
  <c r="I38" i="1"/>
  <c r="P37" i="1"/>
  <c r="I37" i="1"/>
  <c r="P36" i="1"/>
  <c r="I36" i="1"/>
  <c r="P35" i="1"/>
  <c r="I35" i="1"/>
  <c r="P34" i="1"/>
  <c r="I34" i="1"/>
  <c r="P33" i="1"/>
  <c r="I33" i="1"/>
  <c r="P32" i="1"/>
  <c r="I32" i="1"/>
  <c r="P31" i="1"/>
  <c r="I31" i="1"/>
  <c r="P30" i="1"/>
  <c r="I30" i="1"/>
  <c r="P29" i="1"/>
  <c r="I29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5" i="1"/>
  <c r="I6" i="1"/>
  <c r="I7" i="1"/>
  <c r="I8" i="1"/>
  <c r="I9" i="1"/>
  <c r="I10" i="1"/>
  <c r="I11" i="1"/>
  <c r="I12" i="1"/>
  <c r="I13" i="1"/>
  <c r="I14" i="1"/>
  <c r="I15" i="1"/>
  <c r="I17" i="1"/>
  <c r="I18" i="1"/>
  <c r="I19" i="1"/>
  <c r="I20" i="1"/>
  <c r="I21" i="1"/>
  <c r="I5" i="1"/>
</calcChain>
</file>

<file path=xl/sharedStrings.xml><?xml version="1.0" encoding="utf-8"?>
<sst xmlns="http://schemas.openxmlformats.org/spreadsheetml/2006/main" count="118" uniqueCount="40">
  <si>
    <t>DATS</t>
  </si>
  <si>
    <t>Qms</t>
  </si>
  <si>
    <t>Qes</t>
  </si>
  <si>
    <t>Qts</t>
  </si>
  <si>
    <t>Kr</t>
  </si>
  <si>
    <t>Xr</t>
  </si>
  <si>
    <t>Ki</t>
  </si>
  <si>
    <t>Xi</t>
  </si>
  <si>
    <t>Fs (Hz)</t>
  </si>
  <si>
    <t>Re (Ohm)</t>
  </si>
  <si>
    <t>Vas (L)</t>
  </si>
  <si>
    <t>Le (mH)</t>
  </si>
  <si>
    <t>N0 (%)</t>
  </si>
  <si>
    <t>SPL (1W/1m)</t>
  </si>
  <si>
    <t>Mms (g)</t>
  </si>
  <si>
    <t>Cms (mm/N)</t>
  </si>
  <si>
    <t>BL (T*m)</t>
  </si>
  <si>
    <t>T/S</t>
  </si>
  <si>
    <t>Notes</t>
  </si>
  <si>
    <t>-</t>
  </si>
  <si>
    <t>SoundEasy</t>
  </si>
  <si>
    <t>D1 M1</t>
  </si>
  <si>
    <t>D1 M2</t>
  </si>
  <si>
    <t>D1 M3</t>
  </si>
  <si>
    <t>D1 M5</t>
  </si>
  <si>
    <t>D1 Avg</t>
  </si>
  <si>
    <t>Zs (Ohm)</t>
  </si>
  <si>
    <t>D1 M4</t>
  </si>
  <si>
    <t>Piston Dia = 107mm, added mass = 13g</t>
  </si>
  <si>
    <t>SB15CRC30-4 Measurement Comparison
SE vs. DATS for Driver 1</t>
  </si>
  <si>
    <t>SB15CRC30-4 Measurement Comparison
SE vs. DATS for Driver 2</t>
  </si>
  <si>
    <t>D2 M1</t>
  </si>
  <si>
    <t>D2 M2</t>
  </si>
  <si>
    <t>D2 M3</t>
  </si>
  <si>
    <t>D2 M4</t>
  </si>
  <si>
    <t>D2 M5</t>
  </si>
  <si>
    <t>D2 Avg</t>
  </si>
  <si>
    <t>StDev</t>
  </si>
  <si>
    <t>St. Dev</t>
  </si>
  <si>
    <t>SB15CRC30-4 Measurement Summary
SE vs. DATS -- Driver 1 Avg vs. Driver 2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</si>
</sst>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 applyAlignment="1"/>
    <xf numFmtId="0" fontId="0" fillId="0" borderId="0" xfId="0" applyBorder="1" applyAlignment="1"/>
    <xf numFmtId="165" fontId="0" fillId="0" borderId="4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0" xfId="0" applyNumberFormat="1"/>
    <xf numFmtId="0" fontId="0" fillId="0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7A6B5-B9BB-4C37-9A43-226937E1C980}">
  <dimension ref="C1:AG48"/>
  <sheetViews>
    <sheetView tabSelected="1" topLeftCell="D1" workbookViewId="0">
      <selection activeCell="AB19" sqref="AB19"/>
    </sheetView>
  </sheetViews>
  <sheetFormatPr defaultRowHeight="15" x14ac:dyDescent="0.25"/>
  <cols>
    <col min="3" max="3" width="12.28515625" bestFit="1" customWidth="1"/>
    <col min="4" max="8" width="9" bestFit="1" customWidth="1"/>
    <col min="9" max="9" width="11" bestFit="1" customWidth="1"/>
    <col min="10" max="10" width="11" customWidth="1"/>
    <col min="11" max="12" width="8.28515625" bestFit="1" customWidth="1"/>
    <col min="16" max="16" width="11" bestFit="1" customWidth="1"/>
    <col min="21" max="21" width="12.28515625" bestFit="1" customWidth="1"/>
  </cols>
  <sheetData>
    <row r="1" spans="3:33" ht="15.75" thickBot="1" x14ac:dyDescent="0.3"/>
    <row r="2" spans="3:33" ht="30.75" customHeight="1" thickBot="1" x14ac:dyDescent="0.3">
      <c r="C2" s="6" t="s">
        <v>29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  <c r="U2" s="6" t="s">
        <v>39</v>
      </c>
      <c r="V2" s="20"/>
      <c r="W2" s="20"/>
      <c r="X2" s="20"/>
      <c r="Y2" s="21"/>
      <c r="Z2" s="27"/>
      <c r="AA2" s="28"/>
      <c r="AB2" s="28"/>
      <c r="AC2" s="28"/>
      <c r="AD2" s="28"/>
      <c r="AE2" s="28"/>
      <c r="AF2" s="28"/>
      <c r="AG2" s="28"/>
    </row>
    <row r="3" spans="3:33" ht="15.75" thickBot="1" x14ac:dyDescent="0.3">
      <c r="C3" s="4"/>
      <c r="D3" s="9" t="s">
        <v>20</v>
      </c>
      <c r="E3" s="7"/>
      <c r="F3" s="7"/>
      <c r="G3" s="7"/>
      <c r="H3" s="7"/>
      <c r="I3" s="8"/>
      <c r="J3" s="10"/>
      <c r="K3" s="9" t="s">
        <v>0</v>
      </c>
      <c r="L3" s="7"/>
      <c r="M3" s="7"/>
      <c r="N3" s="7"/>
      <c r="O3" s="7"/>
      <c r="P3" s="8"/>
      <c r="U3" s="4"/>
      <c r="V3" s="9" t="s">
        <v>20</v>
      </c>
      <c r="W3" s="8"/>
      <c r="X3" s="9" t="s">
        <v>0</v>
      </c>
      <c r="Y3" s="8"/>
      <c r="Z3" s="29"/>
      <c r="AA3" s="30"/>
      <c r="AB3" s="30"/>
      <c r="AC3" s="30"/>
      <c r="AD3" s="30"/>
      <c r="AE3" s="30"/>
      <c r="AF3" s="30"/>
      <c r="AG3" s="30"/>
    </row>
    <row r="4" spans="3:33" ht="15.75" thickBot="1" x14ac:dyDescent="0.3">
      <c r="C4" s="5" t="s">
        <v>17</v>
      </c>
      <c r="D4" s="5" t="s">
        <v>21</v>
      </c>
      <c r="E4" s="5" t="s">
        <v>22</v>
      </c>
      <c r="F4" s="5" t="s">
        <v>23</v>
      </c>
      <c r="G4" s="5" t="s">
        <v>27</v>
      </c>
      <c r="H4" s="5" t="s">
        <v>24</v>
      </c>
      <c r="I4" s="5" t="s">
        <v>25</v>
      </c>
      <c r="J4" s="5" t="s">
        <v>37</v>
      </c>
      <c r="K4" s="5" t="s">
        <v>21</v>
      </c>
      <c r="L4" s="5" t="s">
        <v>22</v>
      </c>
      <c r="M4" s="5" t="s">
        <v>23</v>
      </c>
      <c r="N4" s="5" t="s">
        <v>27</v>
      </c>
      <c r="O4" s="5" t="s">
        <v>24</v>
      </c>
      <c r="P4" s="5" t="s">
        <v>25</v>
      </c>
      <c r="Q4" s="35" t="s">
        <v>38</v>
      </c>
      <c r="U4" s="5" t="s">
        <v>17</v>
      </c>
      <c r="V4" s="22" t="s">
        <v>25</v>
      </c>
      <c r="W4" s="5" t="s">
        <v>36</v>
      </c>
      <c r="X4" s="5" t="s">
        <v>25</v>
      </c>
      <c r="Y4" s="11" t="s">
        <v>36</v>
      </c>
    </row>
    <row r="5" spans="3:33" x14ac:dyDescent="0.25">
      <c r="C5" s="1" t="s">
        <v>8</v>
      </c>
      <c r="D5" s="32">
        <v>44.77</v>
      </c>
      <c r="E5" s="32">
        <v>45.28</v>
      </c>
      <c r="F5" s="32">
        <v>44.77</v>
      </c>
      <c r="G5" s="32">
        <v>45.28</v>
      </c>
      <c r="H5" s="32">
        <v>43.77</v>
      </c>
      <c r="I5" s="32">
        <f>AVERAGE(D5:H5)</f>
        <v>44.774000000000008</v>
      </c>
      <c r="J5" s="32">
        <f>_xlfn.STDEV.P(D5:H5)</f>
        <v>0.55138371394157004</v>
      </c>
      <c r="K5" s="32">
        <v>46.43</v>
      </c>
      <c r="L5" s="32">
        <v>50.47</v>
      </c>
      <c r="M5" s="32">
        <v>45.76</v>
      </c>
      <c r="N5" s="32">
        <v>49.8</v>
      </c>
      <c r="O5" s="32">
        <v>45.09</v>
      </c>
      <c r="P5" s="32">
        <f>AVERAGE(K5:O5)</f>
        <v>47.51</v>
      </c>
      <c r="Q5">
        <f>_xlfn.STDEV.P(K5:O5)</f>
        <v>2.1950398629637675</v>
      </c>
      <c r="U5" s="1" t="s">
        <v>8</v>
      </c>
      <c r="V5" s="31">
        <v>44.774000000000008</v>
      </c>
      <c r="W5" s="32">
        <v>48.372</v>
      </c>
      <c r="X5" s="32">
        <v>47.51</v>
      </c>
      <c r="Y5" s="33">
        <v>52.218000000000004</v>
      </c>
      <c r="AA5" s="34">
        <f>Y5-X5</f>
        <v>4.7080000000000055</v>
      </c>
      <c r="AB5" s="34">
        <f>W5-V5</f>
        <v>3.5979999999999919</v>
      </c>
    </row>
    <row r="6" spans="3:33" x14ac:dyDescent="0.25">
      <c r="C6" s="1" t="s">
        <v>9</v>
      </c>
      <c r="D6" s="32">
        <v>3.1</v>
      </c>
      <c r="E6" s="32">
        <v>3.1</v>
      </c>
      <c r="F6" s="32">
        <v>3.1</v>
      </c>
      <c r="G6" s="32">
        <v>3.1</v>
      </c>
      <c r="H6" s="32">
        <v>3.1</v>
      </c>
      <c r="I6" s="32">
        <f t="shared" ref="I6:I21" si="0">AVERAGE(D6:H6)</f>
        <v>3.1</v>
      </c>
      <c r="J6" s="32">
        <f t="shared" ref="J6:J21" si="1">_xlfn.STDEV.P(D6:H6)</f>
        <v>0</v>
      </c>
      <c r="K6" s="32">
        <v>3.1139999999999999</v>
      </c>
      <c r="L6" s="32">
        <v>3.13</v>
      </c>
      <c r="M6" s="32">
        <v>3.149</v>
      </c>
      <c r="N6" s="32">
        <v>3.1360000000000001</v>
      </c>
      <c r="O6" s="32">
        <v>3.133</v>
      </c>
      <c r="P6" s="32">
        <f t="shared" ref="P6:P21" si="2">AVERAGE(K6:O6)</f>
        <v>3.1323999999999996</v>
      </c>
      <c r="Q6">
        <f t="shared" ref="Q6:Q21" si="3">_xlfn.STDEV.P(K6:O6)</f>
        <v>1.1253443917308217E-2</v>
      </c>
      <c r="U6" s="1" t="s">
        <v>9</v>
      </c>
      <c r="V6" s="31">
        <v>3.1</v>
      </c>
      <c r="W6" s="32">
        <v>3.1</v>
      </c>
      <c r="X6" s="32">
        <v>3.1323999999999996</v>
      </c>
      <c r="Y6" s="33">
        <v>3.1355999999999997</v>
      </c>
    </row>
    <row r="7" spans="3:33" x14ac:dyDescent="0.25">
      <c r="C7" s="1" t="s">
        <v>26</v>
      </c>
      <c r="D7" s="32">
        <v>28.4</v>
      </c>
      <c r="E7" s="32">
        <v>24.6</v>
      </c>
      <c r="F7" s="32">
        <v>28.5</v>
      </c>
      <c r="G7" s="32">
        <v>27.7</v>
      </c>
      <c r="H7" s="32">
        <v>26.7</v>
      </c>
      <c r="I7" s="32">
        <f t="shared" si="0"/>
        <v>27.18</v>
      </c>
      <c r="J7" s="32">
        <f t="shared" si="1"/>
        <v>1.4413882197381793</v>
      </c>
      <c r="K7" s="32">
        <v>27.67</v>
      </c>
      <c r="L7" s="32">
        <v>26.01</v>
      </c>
      <c r="M7" s="32">
        <v>27.54</v>
      </c>
      <c r="N7" s="32">
        <v>28.84</v>
      </c>
      <c r="O7" s="32">
        <v>26.37</v>
      </c>
      <c r="P7" s="32">
        <f t="shared" si="2"/>
        <v>27.286000000000001</v>
      </c>
      <c r="Q7">
        <f t="shared" si="3"/>
        <v>1.0093681191715929</v>
      </c>
      <c r="U7" s="1" t="s">
        <v>26</v>
      </c>
      <c r="V7" s="31">
        <v>27.18</v>
      </c>
      <c r="W7" s="32">
        <v>23.82</v>
      </c>
      <c r="X7" s="32">
        <v>27.286000000000001</v>
      </c>
      <c r="Y7" s="33">
        <v>25.29</v>
      </c>
    </row>
    <row r="8" spans="3:33" x14ac:dyDescent="0.25">
      <c r="C8" s="1" t="s">
        <v>1</v>
      </c>
      <c r="D8" s="32">
        <v>3.7094999999999998</v>
      </c>
      <c r="E8" s="32">
        <v>3.1863000000000001</v>
      </c>
      <c r="F8" s="32">
        <v>3.7128000000000001</v>
      </c>
      <c r="G8" s="32">
        <v>3.6777000000000002</v>
      </c>
      <c r="H8" s="32">
        <v>3.3614000000000002</v>
      </c>
      <c r="I8" s="32">
        <f t="shared" si="0"/>
        <v>3.5295399999999999</v>
      </c>
      <c r="J8" s="32">
        <f t="shared" si="1"/>
        <v>0.21633583706820278</v>
      </c>
      <c r="K8" s="32">
        <v>4.0270000000000001</v>
      </c>
      <c r="L8" s="32">
        <v>4.0890000000000004</v>
      </c>
      <c r="M8" s="32">
        <v>3.927</v>
      </c>
      <c r="N8" s="32">
        <v>4.5069999999999997</v>
      </c>
      <c r="O8" s="32">
        <v>3.7120000000000002</v>
      </c>
      <c r="P8" s="32">
        <f t="shared" si="2"/>
        <v>4.0523999999999996</v>
      </c>
      <c r="Q8">
        <f t="shared" si="3"/>
        <v>0.26086134247910309</v>
      </c>
      <c r="U8" s="1" t="s">
        <v>1</v>
      </c>
      <c r="V8" s="31">
        <v>3.5295399999999999</v>
      </c>
      <c r="W8" s="32">
        <v>3.5219999999999998</v>
      </c>
      <c r="X8" s="32">
        <v>4.0523999999999996</v>
      </c>
      <c r="Y8" s="33">
        <v>4.4456000000000007</v>
      </c>
    </row>
    <row r="9" spans="3:33" x14ac:dyDescent="0.25">
      <c r="C9" s="1" t="s">
        <v>2</v>
      </c>
      <c r="D9" s="32">
        <v>0.45440000000000003</v>
      </c>
      <c r="E9" s="32">
        <v>0.45910000000000001</v>
      </c>
      <c r="F9" s="32">
        <v>0.45390000000000003</v>
      </c>
      <c r="G9" s="32">
        <v>0.46389999999999998</v>
      </c>
      <c r="H9" s="32">
        <v>0.442</v>
      </c>
      <c r="I9" s="32">
        <f t="shared" si="0"/>
        <v>0.45465999999999995</v>
      </c>
      <c r="J9" s="32">
        <f t="shared" si="1"/>
        <v>7.2939975322178375E-3</v>
      </c>
      <c r="K9" s="32">
        <v>0.51060000000000005</v>
      </c>
      <c r="L9" s="32">
        <v>0.55930000000000002</v>
      </c>
      <c r="M9" s="32">
        <v>0.50719999999999998</v>
      </c>
      <c r="N9" s="32">
        <v>0.54979999999999996</v>
      </c>
      <c r="O9" s="32">
        <v>0.50029999999999997</v>
      </c>
      <c r="P9" s="32">
        <f t="shared" si="2"/>
        <v>0.52544000000000002</v>
      </c>
      <c r="Q9">
        <f t="shared" si="3"/>
        <v>2.4186161332464481E-2</v>
      </c>
      <c r="U9" s="1" t="s">
        <v>2</v>
      </c>
      <c r="V9" s="31">
        <v>0.45465999999999995</v>
      </c>
      <c r="W9" s="32">
        <v>0.52650000000000008</v>
      </c>
      <c r="X9" s="32">
        <v>0.52544000000000002</v>
      </c>
      <c r="Y9" s="33">
        <v>0.62904000000000004</v>
      </c>
    </row>
    <row r="10" spans="3:33" x14ac:dyDescent="0.25">
      <c r="C10" s="1" t="s">
        <v>3</v>
      </c>
      <c r="D10" s="32">
        <v>0.40479999999999999</v>
      </c>
      <c r="E10" s="32">
        <v>0.40129999999999999</v>
      </c>
      <c r="F10" s="32">
        <v>0.40450000000000003</v>
      </c>
      <c r="G10" s="32">
        <v>0.41189999999999999</v>
      </c>
      <c r="H10" s="32">
        <v>0.3906</v>
      </c>
      <c r="I10" s="32">
        <f t="shared" si="0"/>
        <v>0.40262000000000003</v>
      </c>
      <c r="J10" s="32">
        <f t="shared" si="1"/>
        <v>6.937261707619222E-3</v>
      </c>
      <c r="K10" s="32">
        <v>0.4531</v>
      </c>
      <c r="L10" s="32">
        <v>0.49199999999999999</v>
      </c>
      <c r="M10" s="32">
        <v>0.44919999999999999</v>
      </c>
      <c r="N10" s="32">
        <v>0.49</v>
      </c>
      <c r="O10" s="32">
        <v>0.44090000000000001</v>
      </c>
      <c r="P10" s="32">
        <f t="shared" si="2"/>
        <v>0.46504000000000001</v>
      </c>
      <c r="Q10">
        <f t="shared" si="3"/>
        <v>2.1568736634304749E-2</v>
      </c>
      <c r="U10" s="1" t="s">
        <v>3</v>
      </c>
      <c r="V10" s="31">
        <v>0.40262000000000003</v>
      </c>
      <c r="W10" s="32">
        <v>0.45785999999999999</v>
      </c>
      <c r="X10" s="32">
        <v>0.46504000000000001</v>
      </c>
      <c r="Y10" s="33">
        <v>0.55103999999999997</v>
      </c>
    </row>
    <row r="11" spans="3:33" x14ac:dyDescent="0.25">
      <c r="C11" s="1" t="s">
        <v>10</v>
      </c>
      <c r="D11" s="32">
        <v>13.87</v>
      </c>
      <c r="E11" s="32">
        <v>13.56</v>
      </c>
      <c r="F11" s="32">
        <v>13.31</v>
      </c>
      <c r="G11" s="32">
        <v>14.12</v>
      </c>
      <c r="H11" s="32">
        <v>13.36</v>
      </c>
      <c r="I11" s="32">
        <f t="shared" si="0"/>
        <v>13.644</v>
      </c>
      <c r="J11" s="32">
        <f t="shared" si="1"/>
        <v>0.30884300218719501</v>
      </c>
      <c r="K11" s="32">
        <v>11.86</v>
      </c>
      <c r="L11" s="32">
        <v>13.44</v>
      </c>
      <c r="M11" s="32">
        <v>11.56</v>
      </c>
      <c r="N11" s="32">
        <v>13.2</v>
      </c>
      <c r="O11" s="32">
        <v>11.24</v>
      </c>
      <c r="P11" s="32">
        <f t="shared" si="2"/>
        <v>12.260000000000002</v>
      </c>
      <c r="Q11">
        <f t="shared" si="3"/>
        <v>0.89066267464175197</v>
      </c>
      <c r="U11" s="1" t="s">
        <v>10</v>
      </c>
      <c r="V11" s="31">
        <v>13.644</v>
      </c>
      <c r="W11" s="32">
        <v>11.215999999999999</v>
      </c>
      <c r="X11" s="32">
        <v>12.260000000000002</v>
      </c>
      <c r="Y11" s="33">
        <v>9.9339999999999993</v>
      </c>
    </row>
    <row r="12" spans="3:33" x14ac:dyDescent="0.25">
      <c r="C12" s="1" t="s">
        <v>11</v>
      </c>
      <c r="D12" s="32">
        <v>0.27</v>
      </c>
      <c r="E12" s="32">
        <v>0.27</v>
      </c>
      <c r="F12" s="32">
        <v>0.27</v>
      </c>
      <c r="G12" s="32">
        <v>0.27</v>
      </c>
      <c r="H12" s="32">
        <v>0.27</v>
      </c>
      <c r="I12" s="32">
        <f t="shared" si="0"/>
        <v>0.27</v>
      </c>
      <c r="J12" s="32">
        <f t="shared" si="1"/>
        <v>0</v>
      </c>
      <c r="K12" s="32">
        <v>0.40870000000000001</v>
      </c>
      <c r="L12" s="32">
        <v>0.40510000000000002</v>
      </c>
      <c r="M12" s="32">
        <v>0.40989999999999999</v>
      </c>
      <c r="N12" s="32">
        <v>0.40570000000000001</v>
      </c>
      <c r="O12" s="32">
        <v>0.4073</v>
      </c>
      <c r="P12" s="32">
        <f t="shared" si="2"/>
        <v>0.40733999999999992</v>
      </c>
      <c r="Q12">
        <f t="shared" si="3"/>
        <v>1.7951044537853427E-3</v>
      </c>
      <c r="U12" s="1" t="s">
        <v>11</v>
      </c>
      <c r="V12" s="31">
        <v>0.27</v>
      </c>
      <c r="W12" s="32">
        <v>0.26200000000000001</v>
      </c>
      <c r="X12" s="32">
        <v>0.40733999999999992</v>
      </c>
      <c r="Y12" s="33">
        <v>0.39101999999999998</v>
      </c>
    </row>
    <row r="13" spans="3:33" x14ac:dyDescent="0.25">
      <c r="C13" s="1" t="s">
        <v>12</v>
      </c>
      <c r="D13" s="32">
        <v>0.187</v>
      </c>
      <c r="E13" s="32">
        <v>0.188</v>
      </c>
      <c r="F13" s="32">
        <v>0.18</v>
      </c>
      <c r="G13" s="32">
        <v>0.193</v>
      </c>
      <c r="H13" s="32">
        <v>0.17299999999999999</v>
      </c>
      <c r="I13" s="32">
        <f t="shared" si="0"/>
        <v>0.1842</v>
      </c>
      <c r="J13" s="32">
        <f t="shared" si="1"/>
        <v>6.9685005560737442E-3</v>
      </c>
      <c r="K13" s="32">
        <v>0.22170000000000001</v>
      </c>
      <c r="L13" s="32">
        <v>0.29449999999999998</v>
      </c>
      <c r="M13" s="32">
        <v>0.2082</v>
      </c>
      <c r="N13" s="32">
        <v>0.28270000000000001</v>
      </c>
      <c r="O13" s="32">
        <v>0.1963</v>
      </c>
      <c r="P13" s="32">
        <f t="shared" si="2"/>
        <v>0.24067999999999995</v>
      </c>
      <c r="Q13">
        <f t="shared" si="3"/>
        <v>4.0117447575837017E-2</v>
      </c>
      <c r="U13" s="1" t="s">
        <v>12</v>
      </c>
      <c r="V13" s="31">
        <v>0.1842</v>
      </c>
      <c r="W13" s="32">
        <v>0.16500000000000001</v>
      </c>
      <c r="X13" s="32">
        <v>0.24067999999999995</v>
      </c>
      <c r="Y13" s="33">
        <v>0.21536</v>
      </c>
    </row>
    <row r="14" spans="3:33" x14ac:dyDescent="0.25">
      <c r="C14" s="1" t="s">
        <v>13</v>
      </c>
      <c r="D14" s="32">
        <v>84.93</v>
      </c>
      <c r="E14" s="32">
        <v>84.93</v>
      </c>
      <c r="F14" s="32">
        <v>84.75</v>
      </c>
      <c r="G14" s="32">
        <v>85.06</v>
      </c>
      <c r="H14" s="32">
        <v>84.59</v>
      </c>
      <c r="I14" s="32">
        <f t="shared" si="0"/>
        <v>84.852000000000004</v>
      </c>
      <c r="J14" s="32">
        <f t="shared" si="1"/>
        <v>0.16400000000000078</v>
      </c>
      <c r="K14" s="32">
        <v>85.86</v>
      </c>
      <c r="L14" s="32">
        <v>86.79</v>
      </c>
      <c r="M14" s="32">
        <v>85.28</v>
      </c>
      <c r="N14" s="32">
        <v>86.61</v>
      </c>
      <c r="O14" s="32">
        <v>85.03</v>
      </c>
      <c r="P14" s="32">
        <f t="shared" si="2"/>
        <v>85.914000000000016</v>
      </c>
      <c r="Q14">
        <f t="shared" si="3"/>
        <v>0.69830079478688933</v>
      </c>
      <c r="U14" s="1" t="s">
        <v>13</v>
      </c>
      <c r="V14" s="31">
        <v>84.852000000000004</v>
      </c>
      <c r="W14" s="32">
        <v>84.36999999999999</v>
      </c>
      <c r="X14" s="32">
        <v>85.914000000000016</v>
      </c>
      <c r="Y14" s="33">
        <v>85.397999999999996</v>
      </c>
    </row>
    <row r="15" spans="3:33" x14ac:dyDescent="0.25">
      <c r="C15" s="1" t="s">
        <v>14</v>
      </c>
      <c r="D15" s="32">
        <v>10.28</v>
      </c>
      <c r="E15" s="32">
        <v>10.28</v>
      </c>
      <c r="F15" s="32">
        <v>10.71</v>
      </c>
      <c r="G15" s="32">
        <v>9.8699999999999992</v>
      </c>
      <c r="H15" s="32">
        <v>11.16</v>
      </c>
      <c r="I15" s="32">
        <f t="shared" si="0"/>
        <v>10.459999999999999</v>
      </c>
      <c r="J15" s="32">
        <f t="shared" si="1"/>
        <v>0.43940869358718931</v>
      </c>
      <c r="K15" s="32">
        <v>11.25</v>
      </c>
      <c r="L15" s="32">
        <v>8.407</v>
      </c>
      <c r="M15" s="32">
        <v>11.89</v>
      </c>
      <c r="N15" s="32">
        <v>8.7899999999999991</v>
      </c>
      <c r="O15" s="32">
        <v>12.6</v>
      </c>
      <c r="P15" s="32">
        <f t="shared" si="2"/>
        <v>10.587400000000001</v>
      </c>
      <c r="Q15">
        <f t="shared" si="3"/>
        <v>1.683517460556907</v>
      </c>
      <c r="U15" s="1" t="s">
        <v>14</v>
      </c>
      <c r="V15" s="31">
        <v>10.459999999999999</v>
      </c>
      <c r="W15" s="32">
        <v>10.901999999999997</v>
      </c>
      <c r="X15" s="32">
        <v>10.587400000000001</v>
      </c>
      <c r="Y15" s="33">
        <v>10.733599999999999</v>
      </c>
    </row>
    <row r="16" spans="3:33" x14ac:dyDescent="0.25">
      <c r="C16" s="1" t="s">
        <v>15</v>
      </c>
      <c r="D16" s="32" t="s">
        <v>19</v>
      </c>
      <c r="E16" s="32" t="s">
        <v>19</v>
      </c>
      <c r="F16" s="32" t="s">
        <v>19</v>
      </c>
      <c r="G16" s="32" t="s">
        <v>19</v>
      </c>
      <c r="H16" s="32" t="s">
        <v>19</v>
      </c>
      <c r="I16" s="32" t="s">
        <v>19</v>
      </c>
      <c r="J16" s="32" t="s">
        <v>19</v>
      </c>
      <c r="K16" s="32">
        <v>1.044</v>
      </c>
      <c r="L16" s="32">
        <v>1.1830000000000001</v>
      </c>
      <c r="M16" s="32">
        <v>1.0169999999999999</v>
      </c>
      <c r="N16" s="32">
        <v>1.1619999999999999</v>
      </c>
      <c r="O16" s="32">
        <v>0.98899999999999999</v>
      </c>
      <c r="P16" s="32">
        <f t="shared" si="2"/>
        <v>1.0790000000000002</v>
      </c>
      <c r="Q16">
        <f t="shared" si="3"/>
        <v>7.8579895647678241E-2</v>
      </c>
      <c r="U16" s="1" t="s">
        <v>15</v>
      </c>
      <c r="V16" s="31" t="s">
        <v>19</v>
      </c>
      <c r="W16" s="32" t="s">
        <v>19</v>
      </c>
      <c r="X16" s="32">
        <v>1.0790000000000002</v>
      </c>
      <c r="Y16" s="33">
        <v>0.87439999999999996</v>
      </c>
    </row>
    <row r="17" spans="3:27" x14ac:dyDescent="0.25">
      <c r="C17" s="1" t="s">
        <v>16</v>
      </c>
      <c r="D17" s="32">
        <v>4.4400000000000004</v>
      </c>
      <c r="E17" s="32">
        <v>4.4400000000000004</v>
      </c>
      <c r="F17" s="32">
        <v>4.54</v>
      </c>
      <c r="G17" s="32">
        <v>4.33</v>
      </c>
      <c r="H17" s="32">
        <v>4.6399999999999997</v>
      </c>
      <c r="I17" s="32">
        <f t="shared" si="0"/>
        <v>4.4779999999999998</v>
      </c>
      <c r="J17" s="32">
        <f t="shared" si="1"/>
        <v>0.10476640682967019</v>
      </c>
      <c r="K17" s="32">
        <v>4.4740000000000002</v>
      </c>
      <c r="L17" s="32">
        <v>3.8620000000000001</v>
      </c>
      <c r="M17" s="32">
        <v>4.6070000000000002</v>
      </c>
      <c r="N17" s="32">
        <v>3.9609999999999999</v>
      </c>
      <c r="O17" s="32">
        <v>4.726</v>
      </c>
      <c r="P17" s="32">
        <f t="shared" si="2"/>
        <v>4.3259999999999996</v>
      </c>
      <c r="Q17">
        <f t="shared" si="3"/>
        <v>0.34910915198545001</v>
      </c>
      <c r="U17" s="1" t="s">
        <v>16</v>
      </c>
      <c r="V17" s="31">
        <v>4.4779999999999998</v>
      </c>
      <c r="W17" s="32">
        <v>4.4139999999999997</v>
      </c>
      <c r="X17" s="32">
        <v>4.3259999999999996</v>
      </c>
      <c r="Y17" s="33">
        <v>4.1823999999999995</v>
      </c>
    </row>
    <row r="18" spans="3:27" x14ac:dyDescent="0.25">
      <c r="C18" s="1" t="s">
        <v>4</v>
      </c>
      <c r="D18" s="32">
        <v>9.7448000000000007E-2</v>
      </c>
      <c r="E18" s="32">
        <v>9.9368999999999999E-2</v>
      </c>
      <c r="F18" s="32">
        <v>9.9478999999999998E-2</v>
      </c>
      <c r="G18" s="32">
        <v>0.10124</v>
      </c>
      <c r="H18" s="32">
        <v>9.5506999999999995E-2</v>
      </c>
      <c r="I18" s="32">
        <f t="shared" si="0"/>
        <v>9.8608600000000005E-2</v>
      </c>
      <c r="J18" s="32">
        <f t="shared" si="1"/>
        <v>1.9609683934219842E-3</v>
      </c>
      <c r="K18" s="32">
        <v>1.7190000000000001</v>
      </c>
      <c r="L18" s="32">
        <v>1.7070000000000001</v>
      </c>
      <c r="M18" s="32">
        <v>1.7250000000000001</v>
      </c>
      <c r="N18" s="32">
        <v>1.716</v>
      </c>
      <c r="O18" s="32">
        <v>1.708</v>
      </c>
      <c r="P18" s="32">
        <f t="shared" si="2"/>
        <v>1.7149999999999999</v>
      </c>
      <c r="Q18">
        <f t="shared" si="3"/>
        <v>6.782329983125294E-3</v>
      </c>
      <c r="U18" s="1" t="s">
        <v>4</v>
      </c>
      <c r="V18" s="31">
        <v>9.8608600000000005E-2</v>
      </c>
      <c r="W18" s="32">
        <v>6.7225800000000002E-2</v>
      </c>
      <c r="X18" s="32">
        <v>1.7149999999999999</v>
      </c>
      <c r="Y18" s="33">
        <v>1.6182000000000003</v>
      </c>
    </row>
    <row r="19" spans="3:27" x14ac:dyDescent="0.25">
      <c r="C19" s="1" t="s">
        <v>5</v>
      </c>
      <c r="D19" s="32">
        <v>0.286464</v>
      </c>
      <c r="E19" s="32">
        <v>0.28487600000000002</v>
      </c>
      <c r="F19" s="32">
        <v>0.28536299999999998</v>
      </c>
      <c r="G19" s="32">
        <v>0.28323999999999999</v>
      </c>
      <c r="H19" s="32">
        <v>0.28867199999999998</v>
      </c>
      <c r="I19" s="32">
        <f t="shared" si="0"/>
        <v>0.285723</v>
      </c>
      <c r="J19" s="32">
        <f t="shared" si="1"/>
        <v>1.8032182341580249E-3</v>
      </c>
      <c r="K19" s="32">
        <v>9.6350000000000005E-2</v>
      </c>
      <c r="L19" s="32">
        <v>9.7030000000000005E-2</v>
      </c>
      <c r="M19" s="32">
        <v>9.6680000000000002E-2</v>
      </c>
      <c r="N19" s="32">
        <v>9.6680000000000002E-2</v>
      </c>
      <c r="O19" s="32">
        <v>9.7180000000000002E-2</v>
      </c>
      <c r="P19" s="32">
        <f t="shared" si="2"/>
        <v>9.6783999999999995E-2</v>
      </c>
      <c r="Q19">
        <f t="shared" si="3"/>
        <v>2.9234226516191577E-4</v>
      </c>
      <c r="U19" s="1" t="s">
        <v>5</v>
      </c>
      <c r="V19" s="31">
        <v>0.285723</v>
      </c>
      <c r="W19" s="32">
        <v>0.32121580000000005</v>
      </c>
      <c r="X19" s="32">
        <v>9.6783999999999995E-2</v>
      </c>
      <c r="Y19" s="33">
        <v>0.10184</v>
      </c>
    </row>
    <row r="20" spans="3:27" x14ac:dyDescent="0.25">
      <c r="C20" s="1" t="s">
        <v>6</v>
      </c>
      <c r="D20" s="32">
        <v>3.8999999999999999E-5</v>
      </c>
      <c r="E20" s="32">
        <v>3.8999999999999999E-5</v>
      </c>
      <c r="F20" s="32">
        <v>4.0000000000000003E-5</v>
      </c>
      <c r="G20" s="32">
        <v>4.0000000000000003E-5</v>
      </c>
      <c r="H20" s="32">
        <v>3.8999999999999999E-5</v>
      </c>
      <c r="I20" s="32">
        <f t="shared" si="0"/>
        <v>3.9399999999999995E-5</v>
      </c>
      <c r="J20" s="32">
        <f t="shared" si="1"/>
        <v>4.8989794855663758E-7</v>
      </c>
      <c r="K20" s="32">
        <v>5.6100000000000002E-5</v>
      </c>
      <c r="L20" s="32">
        <v>5.7099999999999999E-5</v>
      </c>
      <c r="M20" s="32">
        <v>5.77E-5</v>
      </c>
      <c r="N20" s="32">
        <v>5.7500000000000002E-5</v>
      </c>
      <c r="O20" s="32">
        <v>5.77E-5</v>
      </c>
      <c r="P20" s="32">
        <f t="shared" si="2"/>
        <v>5.7220000000000004E-5</v>
      </c>
      <c r="Q20">
        <f t="shared" si="3"/>
        <v>6.0133185513491584E-7</v>
      </c>
      <c r="U20" s="1" t="s">
        <v>6</v>
      </c>
      <c r="V20" s="31">
        <v>3.9399999999999995E-5</v>
      </c>
      <c r="W20" s="32">
        <v>2.7999999999999996E-5</v>
      </c>
      <c r="X20" s="32">
        <v>5.7220000000000004E-5</v>
      </c>
      <c r="Y20" s="33">
        <v>8.1900000000000012E-5</v>
      </c>
    </row>
    <row r="21" spans="3:27" x14ac:dyDescent="0.25">
      <c r="C21" s="1" t="s">
        <v>7</v>
      </c>
      <c r="D21" s="32">
        <v>0.94938299999999998</v>
      </c>
      <c r="E21" s="32">
        <v>0.94971399999999995</v>
      </c>
      <c r="F21" s="32">
        <v>0.95015000000000005</v>
      </c>
      <c r="G21" s="32">
        <v>0.94823100000000005</v>
      </c>
      <c r="H21" s="32">
        <v>0.95242899999999997</v>
      </c>
      <c r="I21" s="32">
        <f t="shared" si="0"/>
        <v>0.94998140000000009</v>
      </c>
      <c r="J21" s="32">
        <f t="shared" si="1"/>
        <v>1.3793228193573659E-3</v>
      </c>
      <c r="K21" s="32">
        <v>0.97370000000000001</v>
      </c>
      <c r="L21" s="32">
        <v>0.97250000000000003</v>
      </c>
      <c r="M21" s="32">
        <v>0.9718</v>
      </c>
      <c r="N21" s="32">
        <v>0.9718</v>
      </c>
      <c r="O21" s="32">
        <v>0.97170000000000001</v>
      </c>
      <c r="P21" s="32">
        <f t="shared" si="2"/>
        <v>0.97230000000000005</v>
      </c>
      <c r="Q21">
        <f t="shared" si="3"/>
        <v>7.5630681604756621E-4</v>
      </c>
      <c r="U21" s="1" t="s">
        <v>7</v>
      </c>
      <c r="V21" s="31">
        <v>0.94998140000000009</v>
      </c>
      <c r="W21" s="32">
        <v>0.80958203999999989</v>
      </c>
      <c r="X21" s="32">
        <v>0.97230000000000005</v>
      </c>
      <c r="Y21" s="33">
        <v>0.94664000000000004</v>
      </c>
    </row>
    <row r="22" spans="3:27" ht="15.75" thickBot="1" x14ac:dyDescent="0.3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U22" s="1"/>
      <c r="V22" s="31"/>
      <c r="W22" s="32"/>
      <c r="X22" s="32"/>
      <c r="Y22" s="33"/>
    </row>
    <row r="23" spans="3:27" x14ac:dyDescent="0.25">
      <c r="C23" s="15" t="s">
        <v>18</v>
      </c>
      <c r="D23" s="12" t="s">
        <v>28</v>
      </c>
      <c r="E23" s="13"/>
      <c r="F23" s="13"/>
      <c r="G23" s="13"/>
      <c r="H23" s="13"/>
      <c r="I23" s="14"/>
      <c r="J23" s="23"/>
      <c r="K23" s="12" t="s">
        <v>28</v>
      </c>
      <c r="L23" s="13"/>
      <c r="M23" s="13"/>
      <c r="N23" s="13"/>
      <c r="O23" s="13"/>
      <c r="P23" s="14"/>
      <c r="U23" s="3"/>
      <c r="V23" s="12" t="s">
        <v>28</v>
      </c>
      <c r="W23" s="13"/>
      <c r="X23" s="13"/>
      <c r="Y23" s="14"/>
      <c r="Z23" s="25"/>
      <c r="AA23" s="26"/>
    </row>
    <row r="24" spans="3:27" ht="15.75" thickBot="1" x14ac:dyDescent="0.3">
      <c r="C24" s="19"/>
      <c r="D24" s="16"/>
      <c r="E24" s="17"/>
      <c r="F24" s="17"/>
      <c r="G24" s="17"/>
      <c r="H24" s="17"/>
      <c r="I24" s="18"/>
      <c r="J24" s="24"/>
      <c r="K24" s="16"/>
      <c r="L24" s="17"/>
      <c r="M24" s="17"/>
      <c r="N24" s="17"/>
      <c r="O24" s="17"/>
      <c r="P24" s="18"/>
      <c r="U24" s="2"/>
      <c r="V24" s="16"/>
      <c r="W24" s="17"/>
      <c r="X24" s="17"/>
      <c r="Y24" s="18"/>
      <c r="Z24" s="25"/>
      <c r="AA24" s="26"/>
    </row>
    <row r="25" spans="3:27" ht="15.75" thickBot="1" x14ac:dyDescent="0.3"/>
    <row r="26" spans="3:27" ht="33.75" customHeight="1" thickBot="1" x14ac:dyDescent="0.3">
      <c r="C26" s="6" t="s">
        <v>30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</row>
    <row r="27" spans="3:27" ht="15.75" thickBot="1" x14ac:dyDescent="0.3">
      <c r="C27" s="4"/>
      <c r="D27" s="9" t="s">
        <v>20</v>
      </c>
      <c r="E27" s="7"/>
      <c r="F27" s="7"/>
      <c r="G27" s="7"/>
      <c r="H27" s="7"/>
      <c r="I27" s="8"/>
      <c r="J27" s="10"/>
      <c r="K27" s="9" t="s">
        <v>0</v>
      </c>
      <c r="L27" s="7"/>
      <c r="M27" s="7"/>
      <c r="N27" s="7"/>
      <c r="O27" s="7"/>
      <c r="P27" s="8"/>
    </row>
    <row r="28" spans="3:27" ht="15.75" thickBot="1" x14ac:dyDescent="0.3">
      <c r="C28" s="5" t="s">
        <v>17</v>
      </c>
      <c r="D28" s="5" t="s">
        <v>31</v>
      </c>
      <c r="E28" s="5" t="s">
        <v>32</v>
      </c>
      <c r="F28" s="5" t="s">
        <v>33</v>
      </c>
      <c r="G28" s="5" t="s">
        <v>34</v>
      </c>
      <c r="H28" s="5" t="s">
        <v>35</v>
      </c>
      <c r="I28" s="5" t="s">
        <v>36</v>
      </c>
      <c r="J28" s="5" t="s">
        <v>38</v>
      </c>
      <c r="K28" s="5" t="s">
        <v>31</v>
      </c>
      <c r="L28" s="5" t="s">
        <v>32</v>
      </c>
      <c r="M28" s="5" t="s">
        <v>33</v>
      </c>
      <c r="N28" s="5" t="s">
        <v>34</v>
      </c>
      <c r="O28" s="5" t="s">
        <v>35</v>
      </c>
      <c r="P28" s="5" t="s">
        <v>36</v>
      </c>
      <c r="Q28" s="35" t="s">
        <v>38</v>
      </c>
    </row>
    <row r="29" spans="3:27" x14ac:dyDescent="0.25">
      <c r="C29" s="1" t="s">
        <v>8</v>
      </c>
      <c r="D29" s="32">
        <v>48.48</v>
      </c>
      <c r="E29" s="32">
        <v>47.93</v>
      </c>
      <c r="F29" s="32">
        <v>49.59</v>
      </c>
      <c r="G29" s="32">
        <v>47.93</v>
      </c>
      <c r="H29" s="32">
        <v>47.93</v>
      </c>
      <c r="I29" s="32">
        <f>AVERAGE(D29:H29)</f>
        <v>48.372</v>
      </c>
      <c r="J29" s="32">
        <f>_xlfn.STDEV.P(D29:H29)</f>
        <v>0.64517904491699174</v>
      </c>
      <c r="K29" s="32">
        <v>53.83</v>
      </c>
      <c r="L29" s="32">
        <v>49.8</v>
      </c>
      <c r="M29" s="32">
        <v>53.16</v>
      </c>
      <c r="N29" s="32">
        <v>53.83</v>
      </c>
      <c r="O29" s="32">
        <v>50.47</v>
      </c>
      <c r="P29" s="32">
        <f>AVERAGE(K29:O29)</f>
        <v>52.218000000000004</v>
      </c>
      <c r="Q29">
        <f>_xlfn.STDEV.P(K29:O29)</f>
        <v>1.731281606209689</v>
      </c>
    </row>
    <row r="30" spans="3:27" x14ac:dyDescent="0.25">
      <c r="C30" s="1" t="s">
        <v>9</v>
      </c>
      <c r="D30" s="32">
        <v>3.1</v>
      </c>
      <c r="E30" s="32">
        <v>3.1</v>
      </c>
      <c r="F30" s="32">
        <v>3.1</v>
      </c>
      <c r="G30" s="32">
        <v>3.1</v>
      </c>
      <c r="H30" s="32">
        <v>3.1</v>
      </c>
      <c r="I30" s="32">
        <f t="shared" ref="I30:I39" si="4">AVERAGE(D30:H30)</f>
        <v>3.1</v>
      </c>
      <c r="J30" s="32">
        <f t="shared" ref="J30:J45" si="5">_xlfn.STDEV.P(D30:H30)</f>
        <v>0</v>
      </c>
      <c r="K30" s="32">
        <v>3.1120000000000001</v>
      </c>
      <c r="L30" s="32">
        <v>3.1309999999999998</v>
      </c>
      <c r="M30" s="32">
        <v>3.149</v>
      </c>
      <c r="N30" s="32">
        <v>3.1440000000000001</v>
      </c>
      <c r="O30" s="32">
        <v>3.1419999999999999</v>
      </c>
      <c r="P30" s="32">
        <f t="shared" ref="P30:P45" si="6">AVERAGE(K30:O30)</f>
        <v>3.1355999999999997</v>
      </c>
      <c r="Q30">
        <f t="shared" ref="Q30:Q45" si="7">_xlfn.STDEV.P(K30:O30)</f>
        <v>1.3184839779079598E-2</v>
      </c>
    </row>
    <row r="31" spans="3:27" x14ac:dyDescent="0.25">
      <c r="C31" s="1" t="s">
        <v>26</v>
      </c>
      <c r="D31" s="32">
        <v>25.7</v>
      </c>
      <c r="E31" s="32">
        <v>23.5</v>
      </c>
      <c r="F31" s="32">
        <v>24.8</v>
      </c>
      <c r="G31" s="32">
        <v>22.9</v>
      </c>
      <c r="H31" s="32">
        <v>22.2</v>
      </c>
      <c r="I31" s="32">
        <f t="shared" si="4"/>
        <v>23.82</v>
      </c>
      <c r="J31" s="32">
        <f t="shared" si="5"/>
        <v>1.2702755606560336</v>
      </c>
      <c r="K31" s="32">
        <v>25.66</v>
      </c>
      <c r="L31" s="32">
        <v>24.86</v>
      </c>
      <c r="M31" s="32">
        <v>25.93</v>
      </c>
      <c r="N31" s="32">
        <v>24.89</v>
      </c>
      <c r="O31" s="32">
        <v>25.11</v>
      </c>
      <c r="P31" s="32">
        <f t="shared" si="6"/>
        <v>25.29</v>
      </c>
      <c r="Q31">
        <f t="shared" si="7"/>
        <v>0.42983717847575725</v>
      </c>
    </row>
    <row r="32" spans="3:27" x14ac:dyDescent="0.25">
      <c r="C32" s="1" t="s">
        <v>1</v>
      </c>
      <c r="D32" s="32">
        <v>3.8388</v>
      </c>
      <c r="E32" s="32">
        <v>3.4439000000000002</v>
      </c>
      <c r="F32" s="32">
        <v>3.7766000000000002</v>
      </c>
      <c r="G32" s="32">
        <v>3.3327</v>
      </c>
      <c r="H32" s="32">
        <v>3.218</v>
      </c>
      <c r="I32" s="32">
        <f t="shared" si="4"/>
        <v>3.5219999999999998</v>
      </c>
      <c r="J32" s="32">
        <f t="shared" si="5"/>
        <v>0.24475845235660404</v>
      </c>
      <c r="K32" s="32">
        <v>4.6760000000000002</v>
      </c>
      <c r="L32" s="32">
        <v>4.1529999999999996</v>
      </c>
      <c r="M32" s="32">
        <v>4.6529999999999996</v>
      </c>
      <c r="N32" s="32">
        <v>4.5149999999999997</v>
      </c>
      <c r="O32" s="32">
        <v>4.2309999999999999</v>
      </c>
      <c r="P32" s="32">
        <f t="shared" si="6"/>
        <v>4.4456000000000007</v>
      </c>
      <c r="Q32">
        <f t="shared" si="7"/>
        <v>0.21567716615348975</v>
      </c>
    </row>
    <row r="33" spans="3:17" x14ac:dyDescent="0.25">
      <c r="C33" s="1" t="s">
        <v>2</v>
      </c>
      <c r="D33" s="32">
        <v>0.52539999999999998</v>
      </c>
      <c r="E33" s="32">
        <v>0.52370000000000005</v>
      </c>
      <c r="F33" s="32">
        <v>0.53939999999999999</v>
      </c>
      <c r="G33" s="32">
        <v>0.52100000000000002</v>
      </c>
      <c r="H33" s="32">
        <v>0.52300000000000002</v>
      </c>
      <c r="I33" s="32">
        <f t="shared" si="4"/>
        <v>0.52650000000000008</v>
      </c>
      <c r="J33" s="32">
        <f t="shared" si="5"/>
        <v>6.6024237973641032E-3</v>
      </c>
      <c r="K33" s="32">
        <v>0.64539999999999997</v>
      </c>
      <c r="L33" s="32">
        <v>0.59850000000000003</v>
      </c>
      <c r="M33" s="32">
        <v>0.64319999999999999</v>
      </c>
      <c r="N33" s="32">
        <v>0.65300000000000002</v>
      </c>
      <c r="O33" s="32">
        <v>0.60509999999999997</v>
      </c>
      <c r="P33" s="32">
        <f t="shared" si="6"/>
        <v>0.62904000000000004</v>
      </c>
      <c r="Q33">
        <f t="shared" si="7"/>
        <v>2.2574552044282072E-2</v>
      </c>
    </row>
    <row r="34" spans="3:17" x14ac:dyDescent="0.25">
      <c r="C34" s="1" t="s">
        <v>3</v>
      </c>
      <c r="D34" s="32">
        <v>0.4622</v>
      </c>
      <c r="E34" s="32">
        <v>0.4546</v>
      </c>
      <c r="F34" s="32">
        <v>0.47199999999999998</v>
      </c>
      <c r="G34" s="32">
        <v>0.4506</v>
      </c>
      <c r="H34" s="32">
        <v>0.44990000000000002</v>
      </c>
      <c r="I34" s="32">
        <f t="shared" si="4"/>
        <v>0.45785999999999999</v>
      </c>
      <c r="J34" s="32">
        <f t="shared" si="5"/>
        <v>8.3123041330307318E-3</v>
      </c>
      <c r="K34" s="32">
        <v>0.56710000000000005</v>
      </c>
      <c r="L34" s="32">
        <v>0.52310000000000001</v>
      </c>
      <c r="M34" s="32">
        <v>0.56510000000000005</v>
      </c>
      <c r="N34" s="32">
        <v>0.57050000000000001</v>
      </c>
      <c r="O34" s="32">
        <v>0.52939999999999998</v>
      </c>
      <c r="P34" s="32">
        <f t="shared" si="6"/>
        <v>0.55103999999999997</v>
      </c>
      <c r="Q34">
        <f t="shared" si="7"/>
        <v>2.0411918087235231E-2</v>
      </c>
    </row>
    <row r="35" spans="3:17" x14ac:dyDescent="0.25">
      <c r="C35" s="1" t="s">
        <v>10</v>
      </c>
      <c r="D35" s="32">
        <v>10.89</v>
      </c>
      <c r="E35" s="32">
        <v>11.14</v>
      </c>
      <c r="F35" s="32">
        <v>11.77</v>
      </c>
      <c r="G35" s="32">
        <v>11.14</v>
      </c>
      <c r="H35" s="32">
        <v>11.14</v>
      </c>
      <c r="I35" s="32">
        <f t="shared" si="4"/>
        <v>11.215999999999999</v>
      </c>
      <c r="J35" s="32">
        <f t="shared" si="5"/>
        <v>0.29343483092502798</v>
      </c>
      <c r="K35" s="32">
        <v>10.44</v>
      </c>
      <c r="L35" s="32">
        <v>9.1519999999999992</v>
      </c>
      <c r="M35" s="32">
        <v>10.25</v>
      </c>
      <c r="N35" s="32">
        <v>10.44</v>
      </c>
      <c r="O35" s="32">
        <v>9.3879999999999999</v>
      </c>
      <c r="P35" s="32">
        <f t="shared" si="6"/>
        <v>9.9339999999999993</v>
      </c>
      <c r="Q35">
        <f t="shared" si="7"/>
        <v>0.55164626346962609</v>
      </c>
    </row>
    <row r="36" spans="3:17" x14ac:dyDescent="0.25">
      <c r="C36" s="1" t="s">
        <v>11</v>
      </c>
      <c r="D36" s="32">
        <v>0.26</v>
      </c>
      <c r="E36" s="32">
        <v>0.26</v>
      </c>
      <c r="F36" s="32">
        <v>0.26</v>
      </c>
      <c r="G36" s="32">
        <v>0.27</v>
      </c>
      <c r="H36" s="32">
        <v>0.26</v>
      </c>
      <c r="I36" s="32">
        <f t="shared" si="4"/>
        <v>0.26200000000000001</v>
      </c>
      <c r="J36" s="32">
        <f t="shared" si="5"/>
        <v>4.0000000000000036E-3</v>
      </c>
      <c r="K36" s="32">
        <v>0.39350000000000002</v>
      </c>
      <c r="L36" s="32">
        <v>0.39129999999999998</v>
      </c>
      <c r="M36" s="32">
        <v>0.39019999999999999</v>
      </c>
      <c r="N36" s="32">
        <v>0.39129999999999998</v>
      </c>
      <c r="O36" s="32">
        <v>0.38879999999999998</v>
      </c>
      <c r="P36" s="32">
        <f t="shared" si="6"/>
        <v>0.39101999999999998</v>
      </c>
      <c r="Q36">
        <f t="shared" si="7"/>
        <v>1.5432433379088451E-3</v>
      </c>
    </row>
    <row r="37" spans="3:17" x14ac:dyDescent="0.25">
      <c r="C37" s="1" t="s">
        <v>12</v>
      </c>
      <c r="D37" s="32">
        <v>0.16200000000000001</v>
      </c>
      <c r="E37" s="32">
        <v>0.16</v>
      </c>
      <c r="F37" s="32">
        <v>0.182</v>
      </c>
      <c r="G37" s="32">
        <v>0.161</v>
      </c>
      <c r="H37" s="32">
        <v>0.16</v>
      </c>
      <c r="I37" s="32">
        <f t="shared" si="4"/>
        <v>0.16500000000000001</v>
      </c>
      <c r="J37" s="32">
        <f t="shared" si="5"/>
        <v>8.5322916030806124E-3</v>
      </c>
      <c r="K37" s="32">
        <v>0.24060000000000001</v>
      </c>
      <c r="L37" s="32">
        <v>0.18</v>
      </c>
      <c r="M37" s="32">
        <v>0.22819999999999999</v>
      </c>
      <c r="N37" s="32">
        <v>0.23780000000000001</v>
      </c>
      <c r="O37" s="32">
        <v>0.19020000000000001</v>
      </c>
      <c r="P37" s="32">
        <f t="shared" si="6"/>
        <v>0.21536</v>
      </c>
      <c r="Q37">
        <f t="shared" si="7"/>
        <v>2.525403730099415E-2</v>
      </c>
    </row>
    <row r="38" spans="3:17" x14ac:dyDescent="0.25">
      <c r="C38" s="1" t="s">
        <v>13</v>
      </c>
      <c r="D38" s="32">
        <v>84.28</v>
      </c>
      <c r="E38" s="32">
        <v>84.25</v>
      </c>
      <c r="F38" s="32">
        <v>84.8</v>
      </c>
      <c r="G38" s="32">
        <v>84.27</v>
      </c>
      <c r="H38" s="32">
        <v>84.25</v>
      </c>
      <c r="I38" s="32">
        <f t="shared" si="4"/>
        <v>84.36999999999999</v>
      </c>
      <c r="J38" s="32">
        <f t="shared" si="5"/>
        <v>0.21531372459738751</v>
      </c>
      <c r="K38" s="32">
        <v>85.91</v>
      </c>
      <c r="L38" s="32">
        <v>84.65</v>
      </c>
      <c r="M38" s="32">
        <v>85.68</v>
      </c>
      <c r="N38" s="32">
        <v>85.86</v>
      </c>
      <c r="O38" s="32">
        <v>84.89</v>
      </c>
      <c r="P38" s="32">
        <f t="shared" si="6"/>
        <v>85.397999999999996</v>
      </c>
      <c r="Q38">
        <f t="shared" si="7"/>
        <v>0.52396183067089741</v>
      </c>
    </row>
    <row r="39" spans="3:17" x14ac:dyDescent="0.25">
      <c r="C39" s="1" t="s">
        <v>14</v>
      </c>
      <c r="D39" s="32">
        <v>11.16</v>
      </c>
      <c r="E39" s="32">
        <v>11.16</v>
      </c>
      <c r="F39" s="32">
        <v>9.8699999999999992</v>
      </c>
      <c r="G39" s="32">
        <v>11.16</v>
      </c>
      <c r="H39" s="32">
        <v>11.16</v>
      </c>
      <c r="I39" s="32">
        <f t="shared" si="4"/>
        <v>10.901999999999997</v>
      </c>
      <c r="J39" s="32">
        <f t="shared" si="5"/>
        <v>0.51600000000000035</v>
      </c>
      <c r="K39" s="32">
        <v>9.51</v>
      </c>
      <c r="L39" s="32">
        <v>12.68</v>
      </c>
      <c r="M39" s="32">
        <v>9.9380000000000006</v>
      </c>
      <c r="N39" s="32">
        <v>9.51</v>
      </c>
      <c r="O39" s="32">
        <v>12.03</v>
      </c>
      <c r="P39" s="32">
        <f t="shared" si="6"/>
        <v>10.733599999999999</v>
      </c>
      <c r="Q39">
        <f t="shared" si="7"/>
        <v>1.3488142348003314</v>
      </c>
    </row>
    <row r="40" spans="3:17" x14ac:dyDescent="0.25">
      <c r="C40" s="1" t="s">
        <v>15</v>
      </c>
      <c r="D40" s="32" t="s">
        <v>19</v>
      </c>
      <c r="E40" s="32" t="s">
        <v>19</v>
      </c>
      <c r="F40" s="32" t="s">
        <v>19</v>
      </c>
      <c r="G40" s="32" t="s">
        <v>19</v>
      </c>
      <c r="H40" s="32" t="s">
        <v>19</v>
      </c>
      <c r="I40" s="32" t="s">
        <v>19</v>
      </c>
      <c r="J40" s="32" t="s">
        <v>19</v>
      </c>
      <c r="K40" s="32">
        <v>0.91900000000000004</v>
      </c>
      <c r="L40" s="32">
        <v>0.80600000000000005</v>
      </c>
      <c r="M40" s="32">
        <v>0.90200000000000002</v>
      </c>
      <c r="N40" s="32">
        <v>0.91900000000000004</v>
      </c>
      <c r="O40" s="32">
        <v>0.82599999999999996</v>
      </c>
      <c r="P40" s="32">
        <f t="shared" si="6"/>
        <v>0.87439999999999996</v>
      </c>
      <c r="Q40">
        <f t="shared" si="7"/>
        <v>4.8499896907106939E-2</v>
      </c>
    </row>
    <row r="41" spans="3:17" x14ac:dyDescent="0.25">
      <c r="C41" s="1" t="s">
        <v>16</v>
      </c>
      <c r="D41" s="32">
        <v>4.4800000000000004</v>
      </c>
      <c r="E41" s="32">
        <v>4.46</v>
      </c>
      <c r="F41" s="32">
        <v>4.2</v>
      </c>
      <c r="G41" s="32">
        <v>4.47</v>
      </c>
      <c r="H41" s="32">
        <v>4.46</v>
      </c>
      <c r="I41" s="32">
        <f t="shared" ref="I41:I45" si="8">AVERAGE(D41:H41)</f>
        <v>4.4139999999999997</v>
      </c>
      <c r="J41" s="32">
        <f t="shared" si="5"/>
        <v>0.10725670142233533</v>
      </c>
      <c r="K41" s="32">
        <v>3.9380000000000002</v>
      </c>
      <c r="L41" s="32">
        <v>4.556</v>
      </c>
      <c r="M41" s="32">
        <v>4.0309999999999997</v>
      </c>
      <c r="N41" s="32">
        <v>3.9359999999999999</v>
      </c>
      <c r="O41" s="32">
        <v>4.4509999999999996</v>
      </c>
      <c r="P41" s="32">
        <f t="shared" si="6"/>
        <v>4.1823999999999995</v>
      </c>
      <c r="Q41">
        <f t="shared" si="7"/>
        <v>0.26649172595035658</v>
      </c>
    </row>
    <row r="42" spans="3:17" x14ac:dyDescent="0.25">
      <c r="C42" s="1" t="s">
        <v>4</v>
      </c>
      <c r="D42" s="32">
        <v>6.6635E-2</v>
      </c>
      <c r="E42" s="32">
        <v>6.7614999999999995E-2</v>
      </c>
      <c r="F42" s="32">
        <v>6.7366999999999996E-2</v>
      </c>
      <c r="G42" s="32">
        <v>6.6471000000000002E-2</v>
      </c>
      <c r="H42" s="32">
        <v>6.8041000000000004E-2</v>
      </c>
      <c r="I42" s="32">
        <f t="shared" si="8"/>
        <v>6.7225800000000002E-2</v>
      </c>
      <c r="J42" s="32">
        <f t="shared" si="5"/>
        <v>5.9240742736734798E-4</v>
      </c>
      <c r="K42" s="32">
        <v>1.62</v>
      </c>
      <c r="L42" s="32">
        <v>1.607</v>
      </c>
      <c r="M42" s="32">
        <v>1.621</v>
      </c>
      <c r="N42" s="32">
        <v>1.623</v>
      </c>
      <c r="O42" s="32">
        <v>1.62</v>
      </c>
      <c r="P42" s="32">
        <f t="shared" si="6"/>
        <v>1.6182000000000003</v>
      </c>
      <c r="Q42">
        <f t="shared" si="7"/>
        <v>5.7061370470748614E-3</v>
      </c>
    </row>
    <row r="43" spans="3:17" x14ac:dyDescent="0.25">
      <c r="C43" s="1" t="s">
        <v>5</v>
      </c>
      <c r="D43" s="32">
        <v>0.321938</v>
      </c>
      <c r="E43" s="32">
        <v>0.320519</v>
      </c>
      <c r="F43" s="32">
        <v>0.32086300000000001</v>
      </c>
      <c r="G43" s="32">
        <v>0.32244400000000001</v>
      </c>
      <c r="H43" s="32">
        <v>0.32031500000000002</v>
      </c>
      <c r="I43" s="32">
        <f t="shared" si="8"/>
        <v>0.32121580000000005</v>
      </c>
      <c r="J43" s="32">
        <f t="shared" si="5"/>
        <v>8.3084135669813514E-4</v>
      </c>
      <c r="K43" s="32">
        <v>0.10150000000000001</v>
      </c>
      <c r="L43" s="32">
        <v>0.1024</v>
      </c>
      <c r="M43" s="32">
        <v>0.1019</v>
      </c>
      <c r="N43" s="32">
        <v>0.1018</v>
      </c>
      <c r="O43" s="32">
        <v>0.1016</v>
      </c>
      <c r="P43" s="32">
        <f t="shared" si="6"/>
        <v>0.10184</v>
      </c>
      <c r="Q43">
        <f t="shared" si="7"/>
        <v>3.1368774282716349E-4</v>
      </c>
    </row>
    <row r="44" spans="3:17" x14ac:dyDescent="0.25">
      <c r="C44" s="1" t="s">
        <v>6</v>
      </c>
      <c r="D44" s="32">
        <v>2.8E-5</v>
      </c>
      <c r="E44" s="32">
        <v>2.8E-5</v>
      </c>
      <c r="F44" s="32">
        <v>2.8E-5</v>
      </c>
      <c r="G44" s="32">
        <v>2.8E-5</v>
      </c>
      <c r="H44" s="32">
        <v>2.8E-5</v>
      </c>
      <c r="I44" s="32">
        <f t="shared" si="8"/>
        <v>2.7999999999999996E-5</v>
      </c>
      <c r="J44" s="32">
        <f t="shared" si="5"/>
        <v>3.3881317890172014E-21</v>
      </c>
      <c r="K44" s="32">
        <v>8.0799999999999999E-5</v>
      </c>
      <c r="L44" s="32">
        <v>8.2200000000000006E-5</v>
      </c>
      <c r="M44" s="32">
        <v>8.2200000000000006E-5</v>
      </c>
      <c r="N44" s="32">
        <v>8.2700000000000004E-5</v>
      </c>
      <c r="O44" s="32">
        <v>8.1600000000000005E-5</v>
      </c>
      <c r="P44" s="32">
        <f t="shared" si="6"/>
        <v>8.1900000000000012E-5</v>
      </c>
      <c r="Q44">
        <f t="shared" si="7"/>
        <v>6.5115282384399027E-7</v>
      </c>
    </row>
    <row r="45" spans="3:17" x14ac:dyDescent="0.25">
      <c r="C45" s="1" t="s">
        <v>7</v>
      </c>
      <c r="D45" s="32">
        <v>0.98901700000000003</v>
      </c>
      <c r="E45" s="32">
        <v>0.98668699999999998</v>
      </c>
      <c r="F45" s="32">
        <v>0.986595</v>
      </c>
      <c r="G45" s="32">
        <v>9.8866200000000001E-2</v>
      </c>
      <c r="H45" s="32">
        <v>0.98674499999999998</v>
      </c>
      <c r="I45" s="32">
        <f t="shared" si="8"/>
        <v>0.80958203999999989</v>
      </c>
      <c r="J45" s="32">
        <f t="shared" si="5"/>
        <v>0.35535908018724738</v>
      </c>
      <c r="K45" s="32">
        <v>0.94730000000000003</v>
      </c>
      <c r="L45" s="32">
        <v>0.9466</v>
      </c>
      <c r="M45" s="32">
        <v>0.94650000000000001</v>
      </c>
      <c r="N45" s="32">
        <v>0.94620000000000004</v>
      </c>
      <c r="O45" s="32">
        <v>0.9466</v>
      </c>
      <c r="P45" s="32">
        <f t="shared" si="6"/>
        <v>0.94664000000000004</v>
      </c>
      <c r="Q45">
        <f t="shared" si="7"/>
        <v>3.6110940170535656E-4</v>
      </c>
    </row>
    <row r="46" spans="3:17" ht="15.75" thickBot="1" x14ac:dyDescent="0.3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3:17" x14ac:dyDescent="0.25">
      <c r="C47" s="15" t="s">
        <v>18</v>
      </c>
      <c r="D47" s="12" t="s">
        <v>28</v>
      </c>
      <c r="E47" s="13"/>
      <c r="F47" s="13"/>
      <c r="G47" s="13"/>
      <c r="H47" s="13"/>
      <c r="I47" s="14"/>
      <c r="J47" s="23"/>
      <c r="K47" s="12" t="s">
        <v>28</v>
      </c>
      <c r="L47" s="13"/>
      <c r="M47" s="13"/>
      <c r="N47" s="13"/>
      <c r="O47" s="13"/>
      <c r="P47" s="14"/>
    </row>
    <row r="48" spans="3:17" ht="15.75" thickBot="1" x14ac:dyDescent="0.3">
      <c r="C48" s="19"/>
      <c r="D48" s="16"/>
      <c r="E48" s="17"/>
      <c r="F48" s="17"/>
      <c r="G48" s="17"/>
      <c r="H48" s="17"/>
      <c r="I48" s="18"/>
      <c r="J48" s="24"/>
      <c r="K48" s="16"/>
      <c r="L48" s="17"/>
      <c r="M48" s="17"/>
      <c r="N48" s="17"/>
      <c r="O48" s="17"/>
      <c r="P48" s="18"/>
    </row>
  </sheetData>
  <mergeCells count="16">
    <mergeCell ref="X3:Y3"/>
    <mergeCell ref="C47:C48"/>
    <mergeCell ref="D47:I48"/>
    <mergeCell ref="K47:P48"/>
    <mergeCell ref="U2:Y2"/>
    <mergeCell ref="V23:Y24"/>
    <mergeCell ref="V3:W3"/>
    <mergeCell ref="D23:I24"/>
    <mergeCell ref="K23:P24"/>
    <mergeCell ref="C23:C24"/>
    <mergeCell ref="C26:P26"/>
    <mergeCell ref="D27:I27"/>
    <mergeCell ref="K27:P27"/>
    <mergeCell ref="D3:I3"/>
    <mergeCell ref="K3:P3"/>
    <mergeCell ref="C2:P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Etheredge</dc:creator>
  <cp:lastModifiedBy>Keith Etheredge</cp:lastModifiedBy>
  <dcterms:created xsi:type="dcterms:W3CDTF">2022-01-06T16:24:50Z</dcterms:created>
  <dcterms:modified xsi:type="dcterms:W3CDTF">2022-01-06T21:23:40Z</dcterms:modified>
</cp:coreProperties>
</file>